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a\Desktop\MANU\Bocconi\Teaching 2017\Precorsi 2018\"/>
    </mc:Choice>
  </mc:AlternateContent>
  <xr:revisionPtr revIDLastSave="0" documentId="13_ncr:1_{92D0BE8B-B377-425E-B239-7A7BCAE87647}" xr6:coauthVersionLast="34" xr6:coauthVersionMax="34" xr10:uidLastSave="{00000000-0000-0000-0000-000000000000}"/>
  <bookViews>
    <workbookView xWindow="0" yWindow="0" windowWidth="20490" windowHeight="7245" activeTab="2" xr2:uid="{01BA5AF5-26F7-4C54-B07A-E239D25788B4}"/>
  </bookViews>
  <sheets>
    <sheet name="Exercise 1 - Compute ytm" sheetId="1" r:id="rId1"/>
    <sheet name="Excerse 2 - Duration " sheetId="2" r:id="rId2"/>
    <sheet name="Excerse 3 - Convexity" sheetId="4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4" l="1"/>
  <c r="B20" i="4"/>
  <c r="B19" i="4"/>
  <c r="B18" i="4"/>
  <c r="B17" i="4"/>
  <c r="B16" i="4"/>
  <c r="B15" i="4"/>
  <c r="B14" i="4"/>
  <c r="B5" i="4"/>
  <c r="B9" i="4" s="1"/>
  <c r="B21" i="2"/>
  <c r="B15" i="2"/>
  <c r="B16" i="2"/>
  <c r="B17" i="2"/>
  <c r="B18" i="2"/>
  <c r="B19" i="2"/>
  <c r="B20" i="2"/>
  <c r="B14" i="2"/>
  <c r="B5" i="2"/>
  <c r="B9" i="2" s="1"/>
  <c r="D14" i="2" s="1"/>
  <c r="E14" i="2" s="1"/>
  <c r="B5" i="1"/>
  <c r="B9" i="1" s="1"/>
  <c r="D17" i="4" l="1"/>
  <c r="D15" i="4"/>
  <c r="D18" i="4"/>
  <c r="D14" i="4"/>
  <c r="D19" i="4"/>
  <c r="D16" i="4"/>
  <c r="D20" i="4"/>
  <c r="D21" i="4"/>
  <c r="B8" i="4"/>
  <c r="D18" i="2"/>
  <c r="E18" i="2" s="1"/>
  <c r="D21" i="2"/>
  <c r="E21" i="2" s="1"/>
  <c r="D17" i="2"/>
  <c r="E17" i="2" s="1"/>
  <c r="D20" i="2"/>
  <c r="E20" i="2" s="1"/>
  <c r="D16" i="2"/>
  <c r="E16" i="2" s="1"/>
  <c r="D19" i="2"/>
  <c r="E19" i="2" s="1"/>
  <c r="D15" i="2"/>
  <c r="E15" i="2" s="1"/>
  <c r="B8" i="2"/>
  <c r="B8" i="1"/>
  <c r="E23" i="4" l="1"/>
  <c r="E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Manuela Pedio</author>
  </authors>
  <commentList>
    <comment ref="B4" authorId="0" shapeId="0" xr:uid="{1300E244-C95C-4AFC-89F9-3454408F9441}">
      <text>
        <r>
          <rPr>
            <b/>
            <sz val="9"/>
            <color indexed="81"/>
            <rFont val="Tahoma"/>
            <family val="2"/>
          </rPr>
          <t>Manuela Pedio: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mbria"/>
            <family val="1"/>
          </rPr>
          <t>Put 1 for annual, 2 for semiannual, 4 for quarterly</t>
        </r>
      </text>
    </comment>
    <comment ref="B7" authorId="0" shapeId="0" xr:uid="{B8889844-BC6D-4EF0-A755-47DB65DF36A7}">
      <text>
        <r>
          <rPr>
            <b/>
            <sz val="9"/>
            <color indexed="81"/>
            <rFont val="Tahoma"/>
            <family val="2"/>
          </rPr>
          <t>Manuela Pedio:</t>
        </r>
        <r>
          <rPr>
            <sz val="9"/>
            <color indexed="81"/>
            <rFont val="Tahoma"/>
            <family val="2"/>
          </rPr>
          <t xml:space="preserve">
0=&gt; 30/360; 1 =&gt; act/act ; 2=&gt;act/360; 3=&gt;act/365; 4=&gt; 30E/360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Manuela Pedio</author>
  </authors>
  <commentList>
    <comment ref="B4" authorId="0" shapeId="0" xr:uid="{8B2458E4-0D42-4AA4-BEA8-E38D163506C4}">
      <text>
        <r>
          <rPr>
            <b/>
            <sz val="9"/>
            <color indexed="81"/>
            <rFont val="Tahoma"/>
            <family val="2"/>
          </rPr>
          <t>Manuela Pedio: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mbria"/>
            <family val="1"/>
          </rPr>
          <t>Put 1 for annual, 2 for semiannual, 4 for quarterly</t>
        </r>
      </text>
    </comment>
    <comment ref="B7" authorId="0" shapeId="0" xr:uid="{E407CCCC-D8B5-4477-BE9D-854BC680848A}">
      <text>
        <r>
          <rPr>
            <b/>
            <sz val="9"/>
            <color indexed="81"/>
            <rFont val="Tahoma"/>
            <family val="2"/>
          </rPr>
          <t>Manuela Pedio:</t>
        </r>
        <r>
          <rPr>
            <sz val="9"/>
            <color indexed="81"/>
            <rFont val="Tahoma"/>
            <family val="2"/>
          </rPr>
          <t xml:space="preserve">
0=&gt; 30/360; 1 =&gt; act/act ; 2=&gt;act/360; 3=&gt;act/365; 4=&gt; 30E/360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Manuela Pedio</author>
  </authors>
  <commentList>
    <comment ref="B4" authorId="0" shapeId="0" xr:uid="{D17E3A00-13F7-4E15-AB89-2EC028D43A82}">
      <text>
        <r>
          <rPr>
            <b/>
            <sz val="9"/>
            <color indexed="81"/>
            <rFont val="Tahoma"/>
            <family val="2"/>
          </rPr>
          <t>Manuela Pedio: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Cambria"/>
            <family val="1"/>
          </rPr>
          <t>Put 1 for annual, 2 for semiannual, 4 for quarterly</t>
        </r>
      </text>
    </comment>
    <comment ref="B7" authorId="0" shapeId="0" xr:uid="{BF9DE1D0-718D-4770-A6D9-0B5100C4FC86}">
      <text>
        <r>
          <rPr>
            <b/>
            <sz val="9"/>
            <color indexed="81"/>
            <rFont val="Tahoma"/>
            <family val="2"/>
          </rPr>
          <t>Manuela Pedio:</t>
        </r>
        <r>
          <rPr>
            <sz val="9"/>
            <color indexed="81"/>
            <rFont val="Tahoma"/>
            <family val="2"/>
          </rPr>
          <t xml:space="preserve">
0=&gt; 30/360; 1 =&gt; act/act ; 2=&gt;act/360; 3=&gt;act/365; 4=&gt; 30E/360 </t>
        </r>
      </text>
    </comment>
  </commentList>
</comments>
</file>

<file path=xl/sharedStrings.xml><?xml version="1.0" encoding="utf-8"?>
<sst xmlns="http://schemas.openxmlformats.org/spreadsheetml/2006/main" count="39" uniqueCount="15">
  <si>
    <t>Face Value</t>
  </si>
  <si>
    <t xml:space="preserve">Price </t>
  </si>
  <si>
    <t>Coupon Frequency</t>
  </si>
  <si>
    <t>Date</t>
  </si>
  <si>
    <t>Calculation Basis</t>
  </si>
  <si>
    <t>Coupon rate</t>
  </si>
  <si>
    <t>Maturity Date</t>
  </si>
  <si>
    <t>Tenor</t>
  </si>
  <si>
    <t>Yield To Maturity</t>
  </si>
  <si>
    <t>Coupon Dates</t>
  </si>
  <si>
    <t>Cash Flows</t>
  </si>
  <si>
    <t>t</t>
  </si>
  <si>
    <t>Discounted Cash Flow</t>
  </si>
  <si>
    <t>Weighted DCF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</si>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</sst>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0.0000%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1" xfId="0" applyFont="1" applyBorder="1"/>
    <xf numFmtId="0" fontId="2" fillId="2" borderId="1" xfId="0" applyFont="1" applyFill="1" applyBorder="1"/>
    <xf numFmtId="10" fontId="2" fillId="2" borderId="1" xfId="2" applyNumberFormat="1" applyFont="1" applyFill="1" applyBorder="1"/>
    <xf numFmtId="14" fontId="2" fillId="0" borderId="1" xfId="0" applyNumberFormat="1" applyFont="1" applyBorder="1"/>
    <xf numFmtId="14" fontId="2" fillId="2" borderId="1" xfId="0" applyNumberFormat="1" applyFont="1" applyFill="1" applyBorder="1"/>
    <xf numFmtId="166" fontId="2" fillId="2" borderId="1" xfId="0" applyNumberFormat="1" applyFont="1" applyFill="1" applyBorder="1"/>
    <xf numFmtId="164" fontId="2" fillId="0" borderId="1" xfId="1" applyNumberFormat="1" applyFont="1" applyBorder="1"/>
    <xf numFmtId="165" fontId="2" fillId="3" borderId="1" xfId="2" applyNumberFormat="1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0" borderId="0" xfId="0" applyFont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140804</xdr:colOff>
      <xdr:row>0</xdr:row>
      <xdr:rowOff>190500</xdr:rowOff>
    </xdr:from>
    <xdr:to>
      <xdr:col>10</xdr:col>
      <xdr:colOff>182216</xdr:colOff>
      <xdr:row>11</xdr:row>
      <xdr:rowOff>74544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F7EB5A4C-4744-4485-A3C6-24A0CCAF4AFD}"/>
            </a:ext>
          </a:extLst>
        </xdr:cNvPr>
        <xdr:cNvSpPr/>
      </xdr:nvSpPr>
      <xdr:spPr>
        <a:xfrm>
          <a:off x="4050195" y="190500"/>
          <a:ext cx="3718891" cy="243508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400">
              <a:solidFill>
                <a:sysClr val="windowText" lastClr="000000"/>
              </a:solidFill>
              <a:latin typeface="Cambria" panose="02040503050406030204" pitchFamily="18" charset="0"/>
            </a:rPr>
            <a:t>Bond A has the following charateristics: </a:t>
          </a: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 _its face value is 100 Eur</a:t>
          </a: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_its price is 102 Euro</a:t>
          </a: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_its coupon rate is 5% </a:t>
          </a: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_coupon frequency is quartely</a:t>
          </a: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_its maturity is 24/08/2026</a:t>
          </a: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How much is its yield to maturity?</a:t>
          </a: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How would your answer change if the price was 96?</a:t>
          </a: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How would your answer change if the coupon was semi-annual?</a:t>
          </a:r>
        </a:p>
        <a:p>
          <a:pPr algn="l"/>
          <a:endParaRPr lang="it-IT" sz="1400" baseline="0">
            <a:solidFill>
              <a:sysClr val="windowText" lastClr="000000"/>
            </a:solidFill>
            <a:latin typeface="Cambria" panose="02040503050406030204" pitchFamily="18" charset="0"/>
          </a:endParaRPr>
        </a:p>
        <a:p>
          <a:pPr algn="l"/>
          <a:endParaRPr lang="it-IT" sz="1400" baseline="0">
            <a:solidFill>
              <a:sysClr val="windowText" lastClr="000000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1476375</xdr:colOff>
      <xdr:row>0</xdr:row>
      <xdr:rowOff>0</xdr:rowOff>
    </xdr:from>
    <xdr:to>
      <xdr:col>8</xdr:col>
      <xdr:colOff>276225</xdr:colOff>
      <xdr:row>11</xdr:row>
      <xdr:rowOff>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BB4002D9-2877-45DF-9CDC-E57F346717C2}"/>
            </a:ext>
          </a:extLst>
        </xdr:cNvPr>
        <xdr:cNvSpPr/>
      </xdr:nvSpPr>
      <xdr:spPr>
        <a:xfrm>
          <a:off x="5057775" y="0"/>
          <a:ext cx="3648075" cy="25146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400">
              <a:solidFill>
                <a:sysClr val="windowText" lastClr="000000"/>
              </a:solidFill>
              <a:latin typeface="Cambria" panose="02040503050406030204" pitchFamily="18" charset="0"/>
            </a:rPr>
            <a:t>The Bond A has the following charateristics: </a:t>
          </a: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 _its face value is 100 Eur</a:t>
          </a: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_its dirty price is 103 Euro</a:t>
          </a: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_its coupon rate is 5% </a:t>
          </a: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_coupon frequency is annual</a:t>
          </a: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_its maturity is 24/08/2026</a:t>
          </a: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Its duration is computed here. </a:t>
          </a:r>
        </a:p>
        <a:p>
          <a:pPr algn="l"/>
          <a:endParaRPr lang="it-IT" sz="1400" baseline="0">
            <a:solidFill>
              <a:sysClr val="windowText" lastClr="000000"/>
            </a:solidFill>
            <a:latin typeface="Cambria" panose="02040503050406030204" pitchFamily="18" charset="0"/>
          </a:endParaRP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How would the duration change if the coupon rate was 7%? </a:t>
          </a: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How would the duration change if the coupon rate was 3%? </a:t>
          </a:r>
        </a:p>
        <a:p>
          <a:pPr algn="l"/>
          <a:endParaRPr lang="it-IT" sz="1400" baseline="0">
            <a:solidFill>
              <a:sysClr val="windowText" lastClr="000000"/>
            </a:solidFill>
            <a:latin typeface="Cambria" panose="02040503050406030204" pitchFamily="18" charset="0"/>
          </a:endParaRPr>
        </a:p>
        <a:p>
          <a:pPr algn="l"/>
          <a:endParaRPr lang="it-IT" sz="1400" baseline="0">
            <a:solidFill>
              <a:sysClr val="windowText" lastClr="000000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1628775</xdr:colOff>
      <xdr:row>0</xdr:row>
      <xdr:rowOff>0</xdr:rowOff>
    </xdr:from>
    <xdr:to>
      <xdr:col>8</xdr:col>
      <xdr:colOff>447675</xdr:colOff>
      <xdr:row>12</xdr:row>
      <xdr:rowOff>0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66AE15FE-A868-40A3-AE77-695385578A75}"/>
            </a:ext>
          </a:extLst>
        </xdr:cNvPr>
        <xdr:cNvSpPr/>
      </xdr:nvSpPr>
      <xdr:spPr>
        <a:xfrm>
          <a:off x="5210175" y="0"/>
          <a:ext cx="3667125" cy="27432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400">
              <a:solidFill>
                <a:sysClr val="windowText" lastClr="000000"/>
              </a:solidFill>
              <a:latin typeface="Cambria" panose="02040503050406030204" pitchFamily="18" charset="0"/>
            </a:rPr>
            <a:t>The Bond A has the following charateristics: </a:t>
          </a: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 _its face value is 100 Eur</a:t>
          </a: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_its dirty price is 103 Euro</a:t>
          </a: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_its coupon rate is 5% </a:t>
          </a: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_coupon frequency is annual</a:t>
          </a: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_its maturity is 24/08/2026</a:t>
          </a: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Its duration is computed here. </a:t>
          </a:r>
        </a:p>
        <a:p>
          <a:pPr algn="l"/>
          <a:endParaRPr lang="it-IT" sz="600" baseline="0">
            <a:solidFill>
              <a:sysClr val="windowText" lastClr="000000"/>
            </a:solidFill>
            <a:latin typeface="Cambria" panose="02040503050406030204" pitchFamily="18" charset="0"/>
          </a:endParaRP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Now compute its convexity. Then approximate a change of 0.5% in the YTM by using: </a:t>
          </a: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_linear approximation</a:t>
          </a:r>
        </a:p>
        <a:p>
          <a:pPr algn="l"/>
          <a:r>
            <a:rPr lang="it-IT" sz="1400" baseline="0">
              <a:solidFill>
                <a:sysClr val="windowText" lastClr="000000"/>
              </a:solidFill>
              <a:latin typeface="Cambria" panose="02040503050406030204" pitchFamily="18" charset="0"/>
            </a:rPr>
            <a:t>_quadratic approximation</a:t>
          </a:r>
        </a:p>
        <a:p>
          <a:pPr algn="l"/>
          <a:endParaRPr lang="it-IT" sz="1400" baseline="0">
            <a:solidFill>
              <a:sysClr val="windowText" lastClr="000000"/>
            </a:solidFill>
            <a:latin typeface="Cambria" panose="02040503050406030204" pitchFamily="18" charset="0"/>
          </a:endParaRPr>
        </a:p>
        <a:p>
          <a:pPr algn="l"/>
          <a:endParaRPr lang="it-IT" sz="1400" baseline="0">
            <a:solidFill>
              <a:sysClr val="windowText" lastClr="000000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F04B8-8818-4702-A7F6-46160A682FCF}">
  <dimension ref="A1:B9"/>
  <sheetViews>
    <sheetView zoomScale="115" zoomScaleNormal="115" workbookViewId="0">
      <selection sqref="A1:B9"/>
    </sheetView>
  </sheetViews>
  <sheetFormatPr defaultRowHeight="18" x14ac:dyDescent="0.25"/>
  <cols>
    <col min="1" max="1" width="23.7109375" style="1" bestFit="1" customWidth="1"/>
    <col min="2" max="2" width="16.5703125" style="1" bestFit="1" customWidth="1"/>
    <col min="3" max="16384" width="9.140625" style="1"/>
  </cols>
  <sheetData>
    <row r="1" spans="1:2" x14ac:dyDescent="0.25">
      <c r="A1" s="12" t="s">
        <v>0</v>
      </c>
      <c r="B1" s="3">
        <v>100</v>
      </c>
    </row>
    <row r="2" spans="1:2" x14ac:dyDescent="0.25">
      <c r="A2" s="12" t="s">
        <v>1</v>
      </c>
      <c r="B2" s="4"/>
    </row>
    <row r="3" spans="1:2" x14ac:dyDescent="0.25">
      <c r="A3" s="12" t="s">
        <v>5</v>
      </c>
      <c r="B3" s="5"/>
    </row>
    <row r="4" spans="1:2" x14ac:dyDescent="0.25">
      <c r="A4" s="12" t="s">
        <v>2</v>
      </c>
      <c r="B4" s="4">
        <v>1</v>
      </c>
    </row>
    <row r="5" spans="1:2" x14ac:dyDescent="0.25">
      <c r="A5" s="12" t="s">
        <v>3</v>
      </c>
      <c r="B5" s="6">
        <f ca="1">TODAY()</f>
        <v>43336</v>
      </c>
    </row>
    <row r="6" spans="1:2" x14ac:dyDescent="0.25">
      <c r="A6" s="12" t="s">
        <v>6</v>
      </c>
      <c r="B6" s="7"/>
    </row>
    <row r="7" spans="1:2" x14ac:dyDescent="0.25">
      <c r="A7" s="12" t="s">
        <v>4</v>
      </c>
      <c r="B7" s="8"/>
    </row>
    <row r="8" spans="1:2" x14ac:dyDescent="0.25">
      <c r="A8" s="12" t="s">
        <v>7</v>
      </c>
      <c r="B8" s="9">
        <f ca="1">(B6-B5)/365</f>
        <v>-118.72876712328767</v>
      </c>
    </row>
    <row r="9" spans="1:2" x14ac:dyDescent="0.25">
      <c r="A9" s="11" t="s">
        <v>8</v>
      </c>
      <c r="B9" s="10" t="e">
        <f ca="1">YIELD(B5,B6,B3,B2,B1,B4,B7)</f>
        <v>#NUM!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AC3DE-188C-4051-A3F4-6CA0EDAEF95C}">
  <dimension ref="A1:XFD51"/>
  <sheetViews>
    <sheetView workbookViewId="0">
      <selection activeCell="E23" sqref="E23"/>
    </sheetView>
  </sheetViews>
  <sheetFormatPr defaultRowHeight="18" x14ac:dyDescent="0.25"/>
  <cols>
    <col min="1" max="1" width="28" style="1" customWidth="1"/>
    <col min="2" max="2" width="16.5703125" style="1" bestFit="1" customWidth="1"/>
    <col min="3" max="3" width="9.140625" style="1"/>
    <col min="4" max="4" width="27.28515625" style="1" bestFit="1" customWidth="1"/>
    <col min="5" max="5" width="18" style="1" bestFit="1" customWidth="1"/>
    <col min="6" max="16384" width="9.140625" style="1"/>
  </cols>
  <sheetData>
    <row r="1" spans="1:16384" x14ac:dyDescent="0.25">
      <c r="A1" s="12" t="s">
        <v>0</v>
      </c>
      <c r="B1" s="3">
        <v>100</v>
      </c>
    </row>
    <row r="2" spans="1:16384" x14ac:dyDescent="0.25">
      <c r="A2" s="12" t="s">
        <v>1</v>
      </c>
      <c r="B2" s="4">
        <v>103</v>
      </c>
    </row>
    <row r="3" spans="1:16384" x14ac:dyDescent="0.25">
      <c r="A3" s="12" t="s">
        <v>5</v>
      </c>
      <c r="B3" s="5">
        <v>0.05</v>
      </c>
    </row>
    <row r="4" spans="1:16384" x14ac:dyDescent="0.25">
      <c r="A4" s="12" t="s">
        <v>2</v>
      </c>
      <c r="B4" s="4">
        <v>1</v>
      </c>
    </row>
    <row r="5" spans="1:16384" x14ac:dyDescent="0.25">
      <c r="A5" s="12" t="s">
        <v>3</v>
      </c>
      <c r="B5" s="6">
        <f ca="1">TODAY()</f>
        <v>43336</v>
      </c>
    </row>
    <row r="6" spans="1:16384" x14ac:dyDescent="0.25">
      <c r="A6" s="12" t="s">
        <v>6</v>
      </c>
      <c r="B6" s="7">
        <v>46257</v>
      </c>
    </row>
    <row r="7" spans="1:16384" x14ac:dyDescent="0.25">
      <c r="A7" s="12" t="s">
        <v>4</v>
      </c>
      <c r="B7" s="8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  <c r="XFC7" s="2"/>
      <c r="XFD7" s="2"/>
    </row>
    <row r="8" spans="1:16384" x14ac:dyDescent="0.25">
      <c r="A8" s="12" t="s">
        <v>7</v>
      </c>
      <c r="B8" s="9">
        <f ca="1">(B6-B5)/365</f>
        <v>8.0027397260273965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  <c r="XFC8" s="2"/>
      <c r="XFD8" s="2"/>
    </row>
    <row r="9" spans="1:16384" x14ac:dyDescent="0.25">
      <c r="A9" s="11" t="s">
        <v>8</v>
      </c>
      <c r="B9" s="10">
        <f ca="1">YIELD(B5,B6,B3,B2,B1,B4,B7)</f>
        <v>4.5441716674214011E-2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2"/>
      <c r="XFD9" s="2"/>
    </row>
    <row r="10" spans="1:1638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  <c r="XFC10" s="2"/>
      <c r="XFD10" s="2"/>
    </row>
    <row r="11" spans="1:1638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  <c r="XFC11" s="2"/>
      <c r="XFD11" s="2"/>
    </row>
    <row r="13" spans="1:16384" x14ac:dyDescent="0.25">
      <c r="A13" s="1" t="s">
        <v>9</v>
      </c>
      <c r="B13" s="1" t="s">
        <v>10</v>
      </c>
      <c r="C13" s="13" t="s">
        <v>11</v>
      </c>
      <c r="D13" s="1" t="s">
        <v>12</v>
      </c>
      <c r="E13" s="1" t="s">
        <v>13</v>
      </c>
    </row>
    <row r="14" spans="1:16384" x14ac:dyDescent="0.25">
      <c r="A14" s="2">
        <v>43701</v>
      </c>
      <c r="B14" s="1">
        <f>$B$1*$B$3</f>
        <v>5</v>
      </c>
      <c r="C14" s="13">
        <v>1</v>
      </c>
      <c r="D14" s="1">
        <f ca="1">B14/(1+$B$9)^C14</f>
        <v>4.7826673837984277</v>
      </c>
      <c r="E14" s="1">
        <f ca="1">D14*C14</f>
        <v>4.7826673837984277</v>
      </c>
    </row>
    <row r="15" spans="1:16384" x14ac:dyDescent="0.25">
      <c r="A15" s="2">
        <v>44067</v>
      </c>
      <c r="B15" s="1">
        <f t="shared" ref="B15:B20" si="0">$B$1*$B$3</f>
        <v>5</v>
      </c>
      <c r="C15" s="13">
        <v>2</v>
      </c>
      <c r="D15" s="1">
        <f t="shared" ref="D15:D21" ca="1" si="1">B15/(1+$B$9)^C15</f>
        <v>4.5747814608098594</v>
      </c>
      <c r="E15" s="1">
        <f t="shared" ref="E15:E21" ca="1" si="2">D15*C15</f>
        <v>9.1495629216197187</v>
      </c>
    </row>
    <row r="16" spans="1:16384" x14ac:dyDescent="0.25">
      <c r="A16" s="2">
        <v>44432</v>
      </c>
      <c r="B16" s="1">
        <f t="shared" si="0"/>
        <v>5</v>
      </c>
      <c r="C16" s="13">
        <v>3</v>
      </c>
      <c r="D16" s="1">
        <f t="shared" ca="1" si="1"/>
        <v>4.3759316161242072</v>
      </c>
      <c r="E16" s="1">
        <f t="shared" ca="1" si="2"/>
        <v>13.127794848372622</v>
      </c>
    </row>
    <row r="17" spans="1:5" x14ac:dyDescent="0.25">
      <c r="A17" s="2">
        <v>44797</v>
      </c>
      <c r="B17" s="1">
        <f t="shared" si="0"/>
        <v>5</v>
      </c>
      <c r="C17" s="13">
        <v>4</v>
      </c>
      <c r="D17" s="1">
        <f t="shared" ca="1" si="1"/>
        <v>4.1857250828339172</v>
      </c>
      <c r="E17" s="1">
        <f t="shared" ca="1" si="2"/>
        <v>16.742900331335669</v>
      </c>
    </row>
    <row r="18" spans="1:5" x14ac:dyDescent="0.25">
      <c r="A18" s="2">
        <v>45162</v>
      </c>
      <c r="B18" s="1">
        <f t="shared" si="0"/>
        <v>5</v>
      </c>
      <c r="C18" s="13">
        <v>5</v>
      </c>
      <c r="D18" s="1">
        <f t="shared" ca="1" si="1"/>
        <v>4.0037861662433496</v>
      </c>
      <c r="E18" s="1">
        <f t="shared" ca="1" si="2"/>
        <v>20.01893083121675</v>
      </c>
    </row>
    <row r="19" spans="1:5" x14ac:dyDescent="0.25">
      <c r="A19" s="2">
        <v>45528</v>
      </c>
      <c r="B19" s="1">
        <f t="shared" si="0"/>
        <v>5</v>
      </c>
      <c r="C19" s="13">
        <v>6</v>
      </c>
      <c r="D19" s="1">
        <f t="shared" ca="1" si="1"/>
        <v>3.8297555017990832</v>
      </c>
      <c r="E19" s="1">
        <f t="shared" ca="1" si="2"/>
        <v>22.9785330107945</v>
      </c>
    </row>
    <row r="20" spans="1:5" x14ac:dyDescent="0.25">
      <c r="A20" s="2">
        <v>45893</v>
      </c>
      <c r="B20" s="1">
        <f t="shared" si="0"/>
        <v>5</v>
      </c>
      <c r="C20" s="13">
        <v>7</v>
      </c>
      <c r="D20" s="1">
        <f t="shared" ca="1" si="1"/>
        <v>3.6632893452754107</v>
      </c>
      <c r="E20" s="1">
        <f t="shared" ca="1" si="2"/>
        <v>25.643025416927877</v>
      </c>
    </row>
    <row r="21" spans="1:5" x14ac:dyDescent="0.25">
      <c r="A21" s="2">
        <v>46258</v>
      </c>
      <c r="B21" s="1">
        <f>$B$1*$B$3+B1</f>
        <v>105</v>
      </c>
      <c r="C21" s="13">
        <v>8</v>
      </c>
      <c r="D21" s="1">
        <f t="shared" ca="1" si="1"/>
        <v>73.58523677007301</v>
      </c>
      <c r="E21" s="1">
        <f t="shared" ca="1" si="2"/>
        <v>588.68189416058408</v>
      </c>
    </row>
    <row r="22" spans="1:5" x14ac:dyDescent="0.25">
      <c r="A22" s="2"/>
    </row>
    <row r="23" spans="1:5" x14ac:dyDescent="0.25">
      <c r="A23" s="2"/>
      <c r="D23" s="1" t="s">
        <v>14</v>
      </c>
      <c r="E23" s="1">
        <f ca="1">SUM(E14:E21)/B2</f>
        <v>6.8070418340257248</v>
      </c>
    </row>
    <row r="24" spans="1:5" x14ac:dyDescent="0.25">
      <c r="A24" s="2"/>
    </row>
    <row r="25" spans="1:5" x14ac:dyDescent="0.25">
      <c r="A25" s="2"/>
    </row>
    <row r="26" spans="1:5" x14ac:dyDescent="0.25">
      <c r="A26" s="2"/>
    </row>
    <row r="27" spans="1:5" x14ac:dyDescent="0.25">
      <c r="A27" s="2"/>
    </row>
    <row r="28" spans="1:5" x14ac:dyDescent="0.25">
      <c r="A28" s="2"/>
    </row>
    <row r="29" spans="1:5" x14ac:dyDescent="0.25">
      <c r="A29" s="2"/>
    </row>
    <row r="30" spans="1:5" x14ac:dyDescent="0.25">
      <c r="A30" s="2"/>
    </row>
    <row r="31" spans="1:5" x14ac:dyDescent="0.25">
      <c r="A31" s="2"/>
    </row>
    <row r="32" spans="1:5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491DC-66CF-4E42-9E6D-431BDC476320}">
  <dimension ref="A1:XFD51"/>
  <sheetViews>
    <sheetView tabSelected="1" topLeftCell="A4" workbookViewId="0">
      <selection activeCell="E12" sqref="E12"/>
    </sheetView>
  </sheetViews>
  <sheetFormatPr defaultRowHeight="18" x14ac:dyDescent="0.25"/>
  <cols>
    <col min="1" max="1" width="28" style="1" customWidth="1"/>
    <col min="2" max="2" width="16.5703125" style="1" bestFit="1" customWidth="1"/>
    <col min="3" max="3" width="9.140625" style="1"/>
    <col min="4" max="4" width="27.28515625" style="1" bestFit="1" customWidth="1"/>
    <col min="5" max="5" width="18" style="1" bestFit="1" customWidth="1"/>
    <col min="6" max="16384" width="9.140625" style="1"/>
  </cols>
  <sheetData>
    <row r="1" spans="1:16384" x14ac:dyDescent="0.25">
      <c r="A1" s="12" t="s">
        <v>0</v>
      </c>
      <c r="B1" s="3">
        <v>100</v>
      </c>
    </row>
    <row r="2" spans="1:16384" x14ac:dyDescent="0.25">
      <c r="A2" s="12" t="s">
        <v>1</v>
      </c>
      <c r="B2" s="4">
        <v>103</v>
      </c>
    </row>
    <row r="3" spans="1:16384" x14ac:dyDescent="0.25">
      <c r="A3" s="12" t="s">
        <v>5</v>
      </c>
      <c r="B3" s="5">
        <v>0.05</v>
      </c>
    </row>
    <row r="4" spans="1:16384" x14ac:dyDescent="0.25">
      <c r="A4" s="12" t="s">
        <v>2</v>
      </c>
      <c r="B4" s="4">
        <v>1</v>
      </c>
    </row>
    <row r="5" spans="1:16384" x14ac:dyDescent="0.25">
      <c r="A5" s="12" t="s">
        <v>3</v>
      </c>
      <c r="B5" s="6">
        <f ca="1">TODAY()</f>
        <v>43336</v>
      </c>
    </row>
    <row r="6" spans="1:16384" x14ac:dyDescent="0.25">
      <c r="A6" s="12" t="s">
        <v>6</v>
      </c>
      <c r="B6" s="7">
        <v>46258</v>
      </c>
    </row>
    <row r="7" spans="1:16384" x14ac:dyDescent="0.25">
      <c r="A7" s="12" t="s">
        <v>4</v>
      </c>
      <c r="B7" s="8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  <c r="XFC7" s="2"/>
      <c r="XFD7" s="2"/>
    </row>
    <row r="8" spans="1:16384" x14ac:dyDescent="0.25">
      <c r="A8" s="12" t="s">
        <v>7</v>
      </c>
      <c r="B8" s="9">
        <f ca="1">(B6-B5)/365</f>
        <v>8.0054794520547947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  <c r="XFC8" s="2"/>
      <c r="XFD8" s="2"/>
    </row>
    <row r="9" spans="1:16384" x14ac:dyDescent="0.25">
      <c r="A9" s="11" t="s">
        <v>8</v>
      </c>
      <c r="B9" s="10">
        <f ca="1">YIELD(B5,B6,B3,B2,B1,B4,B7)</f>
        <v>4.5443466224047838E-2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2"/>
      <c r="XFD9" s="2"/>
    </row>
    <row r="10" spans="1:1638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  <c r="XFC10" s="2"/>
      <c r="XFD10" s="2"/>
    </row>
    <row r="11" spans="1:1638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  <c r="XFC11" s="2"/>
      <c r="XFD11" s="2"/>
    </row>
    <row r="13" spans="1:16384" x14ac:dyDescent="0.25">
      <c r="A13" s="1" t="s">
        <v>9</v>
      </c>
      <c r="B13" s="1" t="s">
        <v>10</v>
      </c>
      <c r="C13" s="13" t="s">
        <v>11</v>
      </c>
      <c r="D13" s="1" t="s">
        <v>12</v>
      </c>
      <c r="E13" s="1" t="s">
        <v>13</v>
      </c>
    </row>
    <row r="14" spans="1:16384" x14ac:dyDescent="0.25">
      <c r="A14" s="2">
        <v>43701</v>
      </c>
      <c r="B14" s="1">
        <f>$B$1*$B$3</f>
        <v>5</v>
      </c>
      <c r="C14" s="13">
        <v>1</v>
      </c>
      <c r="D14" s="1">
        <f ca="1">B14/(1+$B$9)^C14</f>
        <v>4.7826593800036772</v>
      </c>
    </row>
    <row r="15" spans="1:16384" x14ac:dyDescent="0.25">
      <c r="A15" s="2">
        <v>44067</v>
      </c>
      <c r="B15" s="1">
        <f t="shared" ref="B15:B20" si="0">$B$1*$B$3</f>
        <v>5</v>
      </c>
      <c r="C15" s="13">
        <v>2</v>
      </c>
      <c r="D15" s="1">
        <f t="shared" ref="D15:D21" ca="1" si="1">B15/(1+$B$9)^C15</f>
        <v>4.5747661490274316</v>
      </c>
    </row>
    <row r="16" spans="1:16384" x14ac:dyDescent="0.25">
      <c r="A16" s="2">
        <v>44432</v>
      </c>
      <c r="B16" s="1">
        <f t="shared" si="0"/>
        <v>5</v>
      </c>
      <c r="C16" s="13">
        <v>3</v>
      </c>
      <c r="D16" s="1">
        <f t="shared" ca="1" si="1"/>
        <v>4.3759096467938683</v>
      </c>
    </row>
    <row r="17" spans="1:5" x14ac:dyDescent="0.25">
      <c r="A17" s="2">
        <v>44797</v>
      </c>
      <c r="B17" s="1">
        <f t="shared" si="0"/>
        <v>5</v>
      </c>
      <c r="C17" s="13">
        <v>4</v>
      </c>
      <c r="D17" s="1">
        <f t="shared" ca="1" si="1"/>
        <v>4.1856970636574546</v>
      </c>
    </row>
    <row r="18" spans="1:5" x14ac:dyDescent="0.25">
      <c r="A18" s="2">
        <v>45162</v>
      </c>
      <c r="B18" s="1">
        <f t="shared" si="0"/>
        <v>5</v>
      </c>
      <c r="C18" s="13">
        <v>5</v>
      </c>
      <c r="D18" s="1">
        <f t="shared" ca="1" si="1"/>
        <v>4.0037526646710342</v>
      </c>
    </row>
    <row r="19" spans="1:5" x14ac:dyDescent="0.25">
      <c r="A19" s="2">
        <v>45528</v>
      </c>
      <c r="B19" s="1">
        <f t="shared" si="0"/>
        <v>5</v>
      </c>
      <c r="C19" s="13">
        <v>6</v>
      </c>
      <c r="D19" s="1">
        <f t="shared" ca="1" si="1"/>
        <v>3.8297170473807278</v>
      </c>
    </row>
    <row r="20" spans="1:5" x14ac:dyDescent="0.25">
      <c r="A20" s="2">
        <v>45893</v>
      </c>
      <c r="B20" s="1">
        <f t="shared" si="0"/>
        <v>5</v>
      </c>
      <c r="C20" s="13">
        <v>7</v>
      </c>
      <c r="D20" s="1">
        <f t="shared" ca="1" si="1"/>
        <v>3.6632464318830844</v>
      </c>
    </row>
    <row r="21" spans="1:5" x14ac:dyDescent="0.25">
      <c r="A21" s="2">
        <v>46258</v>
      </c>
      <c r="B21" s="1">
        <f>$B$1*$B$3+B1</f>
        <v>105</v>
      </c>
      <c r="C21" s="13">
        <v>8</v>
      </c>
      <c r="D21" s="1">
        <f t="shared" ca="1" si="1"/>
        <v>73.584251616584666</v>
      </c>
    </row>
    <row r="22" spans="1:5" x14ac:dyDescent="0.25">
      <c r="A22" s="2"/>
    </row>
    <row r="23" spans="1:5" x14ac:dyDescent="0.25">
      <c r="A23" s="2"/>
      <c r="D23" s="1" t="s">
        <v>14</v>
      </c>
      <c r="E23" s="1">
        <f>SUM(E14:E21)/B2</f>
        <v>0</v>
      </c>
    </row>
    <row r="24" spans="1:5" x14ac:dyDescent="0.25">
      <c r="A24" s="2"/>
    </row>
    <row r="25" spans="1:5" x14ac:dyDescent="0.25">
      <c r="A25" s="2"/>
    </row>
    <row r="26" spans="1:5" x14ac:dyDescent="0.25">
      <c r="A26" s="2"/>
    </row>
    <row r="27" spans="1:5" x14ac:dyDescent="0.25">
      <c r="A27" s="2"/>
    </row>
    <row r="28" spans="1:5" x14ac:dyDescent="0.25">
      <c r="A28" s="2"/>
    </row>
    <row r="29" spans="1:5" x14ac:dyDescent="0.25">
      <c r="A29" s="2"/>
    </row>
    <row r="30" spans="1:5" x14ac:dyDescent="0.25">
      <c r="A30" s="2"/>
    </row>
    <row r="31" spans="1:5" x14ac:dyDescent="0.25">
      <c r="A31" s="2"/>
    </row>
    <row r="32" spans="1:5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Exercise 1 - Compute ytm</vt:lpstr>
      <vt:lpstr>Excerse 2 - Duration </vt:lpstr>
      <vt:lpstr>Excerse 3 - Convexity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Pedio</dc:creator>
  <cp:lastModifiedBy>Manuela Pedio</cp:lastModifiedBy>
  <dcterms:created xsi:type="dcterms:W3CDTF">2018-08-23T20:02:22Z</dcterms:created>
  <dcterms:modified xsi:type="dcterms:W3CDTF">2018-08-24T20:56:36Z</dcterms:modified>
</cp:coreProperties>
</file>